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789"/>
  </bookViews>
  <sheets>
    <sheet name="RESTO PA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2" l="1"/>
  <c r="I13" i="2"/>
  <c r="I38" i="2" l="1"/>
  <c r="I14" i="2"/>
  <c r="I42" i="2" l="1"/>
  <c r="G16" i="2"/>
  <c r="G17" i="2" l="1"/>
  <c r="I18" i="2"/>
  <c r="G15" i="2"/>
  <c r="G18" i="2" s="1"/>
  <c r="G40" i="2"/>
  <c r="G39" i="2"/>
  <c r="G41" i="2"/>
  <c r="G42" i="2" l="1"/>
  <c r="B43" i="2" s="1"/>
  <c r="B19" i="2"/>
</calcChain>
</file>

<file path=xl/sharedStrings.xml><?xml version="1.0" encoding="utf-8"?>
<sst xmlns="http://schemas.openxmlformats.org/spreadsheetml/2006/main" count="95" uniqueCount="47">
  <si>
    <t>HOJA:</t>
  </si>
  <si>
    <t>Borrador de liquidación</t>
  </si>
  <si>
    <t>Período abonado</t>
  </si>
  <si>
    <t>Descripción del pago</t>
  </si>
  <si>
    <t>Fecha de liquidación</t>
  </si>
  <si>
    <t>Liquidación</t>
  </si>
  <si>
    <t>Tipo de liquidación</t>
  </si>
  <si>
    <t>04/2020</t>
  </si>
  <si>
    <t>ABRIL 2020</t>
  </si>
  <si>
    <t>30/04/2020</t>
  </si>
  <si>
    <t>Descripción</t>
  </si>
  <si>
    <t>Código</t>
  </si>
  <si>
    <t>Cantidad</t>
  </si>
  <si>
    <t>Valor</t>
  </si>
  <si>
    <t>Haber</t>
  </si>
  <si>
    <t>Retención</t>
  </si>
  <si>
    <t>Asignación</t>
  </si>
  <si>
    <t>No Remun.</t>
  </si>
  <si>
    <t>Aporte</t>
  </si>
  <si>
    <t>Legajo</t>
  </si>
  <si>
    <t>Apellido y nombre del empleado</t>
  </si>
  <si>
    <t>C.U.I.L.</t>
  </si>
  <si>
    <t>Ingreso</t>
  </si>
  <si>
    <t>Categoría</t>
  </si>
  <si>
    <t>Sueldo / Jornal</t>
  </si>
  <si>
    <t>Cuota Sindical</t>
  </si>
  <si>
    <t>Seguro de Vida y Sepelio</t>
  </si>
  <si>
    <t>ASIGN. 223  BIS</t>
  </si>
  <si>
    <t>Totales:</t>
  </si>
  <si>
    <t>Neto General:</t>
  </si>
  <si>
    <t>Fecha de emisión:</t>
  </si>
  <si>
    <t>02/05/2020</t>
  </si>
  <si>
    <t>MUCAMA</t>
  </si>
  <si>
    <t>Obra Social</t>
  </si>
  <si>
    <t>EMPLEADOR</t>
  </si>
  <si>
    <t>XXXXXXXXXXXX</t>
  </si>
  <si>
    <t>XXXX</t>
  </si>
  <si>
    <t>XXXXXX</t>
  </si>
  <si>
    <t>XXXXX</t>
  </si>
  <si>
    <t>XXX</t>
  </si>
  <si>
    <t>RECEPCIONISTA</t>
  </si>
  <si>
    <t>RECEPCIONISTA 8 HS. CATEGORIA B 6</t>
  </si>
  <si>
    <t>MUCAMA 8 HS CATEGORIA B 4</t>
  </si>
  <si>
    <t>OBSERVACION: EL SALARIO COMPLEMENTARIO DNU 332/20 RESPONDE A UN IMPORTE TEORICO Y NO REAL, ES VARIABLE PARA CADA EMPLEADO EN FUNCION DE LOS HABERES DECLARADOS EN FEBRERO x 83% X 50%</t>
  </si>
  <si>
    <t>CASO RESTO PAIS</t>
  </si>
  <si>
    <t>LO SOMBREADO EN AMARILLO NO DEBE EXPONERSE EN LOS RECIBOS DE SUELDOS, AL SOLO EFECTO DE VER DE DONDE VIENEN LOS NUMEROS</t>
  </si>
  <si>
    <t>ASIGN. COMPENS. DTO.332 Art.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</si>
</sst>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0"/>
      <color rgb="FF000000"/>
      <name val="Arial"/>
    </font>
    <font>
      <sz val="8"/>
      <name val="Arial"/>
      <family val="2"/>
    </font>
    <font>
      <sz val="9"/>
      <name val="Arial italic"/>
    </font>
    <font>
      <sz val="16"/>
      <color rgb="FF000080"/>
      <name val="Verdana bold"/>
    </font>
    <font>
      <sz val="8"/>
      <name val="Arial bold"/>
    </font>
    <font>
      <sz val="9"/>
      <name val="Arial"/>
      <family val="2"/>
    </font>
    <font>
      <sz val="9"/>
      <name val="Arial bold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/>
    <xf numFmtId="1" fontId="1" fillId="0" borderId="1" xfId="0" applyNumberFormat="1" applyFont="1" applyBorder="1"/>
    <xf numFmtId="0" fontId="1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6" fillId="0" borderId="4" xfId="0" applyFont="1" applyBorder="1"/>
    <xf numFmtId="0" fontId="6" fillId="0" borderId="0" xfId="0" applyFont="1" applyBorder="1"/>
    <xf numFmtId="0" fontId="1" fillId="0" borderId="4" xfId="0" applyFont="1" applyBorder="1"/>
    <xf numFmtId="2" fontId="1" fillId="0" borderId="0" xfId="0" applyNumberFormat="1" applyFont="1" applyBorder="1"/>
    <xf numFmtId="2" fontId="1" fillId="0" borderId="5" xfId="0" applyNumberFormat="1" applyFont="1" applyBorder="1"/>
    <xf numFmtId="4" fontId="1" fillId="0" borderId="0" xfId="0" applyNumberFormat="1" applyFont="1" applyBorder="1"/>
    <xf numFmtId="4" fontId="4" fillId="0" borderId="0" xfId="0" applyNumberFormat="1" applyFont="1" applyBorder="1"/>
    <xf numFmtId="4" fontId="6" fillId="0" borderId="0" xfId="0" applyNumberFormat="1" applyFont="1" applyBorder="1"/>
    <xf numFmtId="2" fontId="6" fillId="0" borderId="0" xfId="0" applyNumberFormat="1" applyFont="1" applyBorder="1"/>
    <xf numFmtId="2" fontId="6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1" fontId="5" fillId="0" borderId="6" xfId="0" applyNumberFormat="1" applyFont="1" applyBorder="1"/>
    <xf numFmtId="0" fontId="5" fillId="0" borderId="7" xfId="0" applyFont="1" applyBorder="1"/>
    <xf numFmtId="4" fontId="5" fillId="0" borderId="8" xfId="0" applyNumberFormat="1" applyFont="1" applyBorder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4" fontId="5" fillId="0" borderId="7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1" xfId="0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6" xfId="0" applyFont="1" applyBorder="1"/>
    <xf numFmtId="1" fontId="5" fillId="0" borderId="7" xfId="0" applyNumberFormat="1" applyFont="1" applyBorder="1"/>
    <xf numFmtId="0" fontId="4" fillId="0" borderId="3" xfId="0" applyFont="1" applyBorder="1"/>
    <xf numFmtId="0" fontId="0" fillId="2" borderId="0" xfId="0" applyFont="1" applyFill="1" applyAlignment="1"/>
    <xf numFmtId="0" fontId="1" fillId="0" borderId="0" xfId="0" applyFont="1" applyBorder="1"/>
    <xf numFmtId="4" fontId="1" fillId="3" borderId="0" xfId="0" applyNumberFormat="1" applyFont="1" applyFill="1" applyBorder="1"/>
    <xf numFmtId="0" fontId="0" fillId="4" borderId="0" xfId="0" applyFont="1" applyFill="1" applyAlignment="1"/>
    <xf numFmtId="0" fontId="5" fillId="0" borderId="0" xfId="0" applyFont="1" applyBorder="1" applyAlignment="1">
      <alignment horizontal="right"/>
    </xf>
    <xf numFmtId="2" fontId="1" fillId="0" borderId="0" xfId="0" applyNumberFormat="1" applyFont="1" applyFill="1" applyBorder="1" applyAlignment="1"/>
    <xf numFmtId="164" fontId="0" fillId="0" borderId="0" xfId="0" applyNumberFormat="1"/>
    <xf numFmtId="0" fontId="6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1" fillId="3" borderId="2" xfId="0" applyNumberFormat="1" applyFont="1" applyFill="1" applyBorder="1"/>
    <xf numFmtId="2" fontId="1" fillId="3" borderId="3" xfId="0" applyNumberFormat="1" applyFont="1" applyFill="1" applyBorder="1"/>
    <xf numFmtId="1" fontId="1" fillId="3" borderId="0" xfId="0" applyNumberFormat="1" applyFont="1" applyFill="1" applyBorder="1"/>
    <xf numFmtId="2" fontId="1" fillId="3" borderId="0" xfId="0" applyNumberFormat="1" applyFont="1" applyFill="1" applyBorder="1"/>
    <xf numFmtId="2" fontId="1" fillId="3" borderId="5" xfId="0" applyNumberFormat="1" applyFont="1" applyFill="1" applyBorder="1"/>
    <xf numFmtId="1" fontId="1" fillId="3" borderId="7" xfId="0" applyNumberFormat="1" applyFont="1" applyFill="1" applyBorder="1"/>
    <xf numFmtId="2" fontId="1" fillId="3" borderId="8" xfId="0" applyNumberFormat="1" applyFont="1" applyFill="1" applyBorder="1"/>
    <xf numFmtId="2" fontId="1" fillId="3" borderId="7" xfId="0" applyNumberFormat="1" applyFont="1" applyFill="1" applyBorder="1"/>
    <xf numFmtId="0" fontId="1" fillId="0" borderId="0" xfId="0" applyFont="1" applyFill="1" applyBorder="1" applyAlignment="1"/>
    <xf numFmtId="4" fontId="1" fillId="3" borderId="2" xfId="0" applyNumberFormat="1" applyFont="1" applyFill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abSelected="1" topLeftCell="A28" workbookViewId="0">
      <selection activeCell="F44" sqref="F44"/>
    </sheetView>
  </sheetViews>
  <sheetFormatPr baseColWidth="10" defaultColWidth="12.42578125" defaultRowHeight="12.75"/>
  <cols>
    <col min="1" max="1" width="15.85546875" customWidth="1"/>
    <col min="2" max="2" width="11.28515625" customWidth="1"/>
    <col min="3" max="3" width="16.140625" customWidth="1"/>
    <col min="4" max="4" width="8.85546875" customWidth="1"/>
    <col min="5" max="5" width="8" customWidth="1"/>
    <col min="6" max="6" width="14.42578125" customWidth="1"/>
    <col min="7" max="7" width="11" customWidth="1"/>
    <col min="8" max="8" width="15.42578125" customWidth="1"/>
    <col min="9" max="9" width="11.7109375" customWidth="1"/>
    <col min="10" max="10" width="12.42578125" customWidth="1"/>
    <col min="11" max="11" width="10.42578125" customWidth="1"/>
  </cols>
  <sheetData>
    <row r="2" spans="1:13" ht="15" customHeight="1">
      <c r="A2" s="48" t="s">
        <v>44</v>
      </c>
      <c r="B2" s="48"/>
    </row>
    <row r="3" spans="1:13" ht="15.75" customHeight="1" thickBot="1"/>
    <row r="4" spans="1:13" s="1" customFormat="1" ht="27.75" customHeight="1" thickBot="1">
      <c r="A4" s="2">
        <v>1</v>
      </c>
      <c r="B4" s="3" t="s">
        <v>0</v>
      </c>
      <c r="C4" s="5" t="s">
        <v>1</v>
      </c>
      <c r="D4" s="4"/>
      <c r="E4" s="4"/>
      <c r="F4" s="5" t="s">
        <v>41</v>
      </c>
      <c r="G4" s="4"/>
      <c r="H4" s="4"/>
      <c r="I4" s="4"/>
      <c r="J4" s="6"/>
    </row>
    <row r="5" spans="1:13" s="1" customFormat="1" ht="14.25" customHeight="1">
      <c r="A5" s="24" t="s">
        <v>34</v>
      </c>
      <c r="B5" s="4"/>
      <c r="C5" s="4"/>
      <c r="D5" s="4"/>
      <c r="E5" s="4"/>
      <c r="F5" s="4"/>
      <c r="G5" s="4"/>
      <c r="H5" s="4"/>
      <c r="I5" s="4"/>
      <c r="J5" s="6"/>
    </row>
    <row r="6" spans="1:13" s="1" customFormat="1" ht="14.25" customHeight="1">
      <c r="A6" s="9" t="s">
        <v>35</v>
      </c>
      <c r="B6" s="7"/>
      <c r="C6" s="7"/>
      <c r="D6" s="7"/>
      <c r="E6" s="7"/>
      <c r="F6" s="7"/>
      <c r="G6" s="7"/>
      <c r="H6" s="7"/>
      <c r="I6" s="7"/>
      <c r="J6" s="8"/>
    </row>
    <row r="7" spans="1:13" s="1" customFormat="1" ht="14.25" customHeight="1" thickBot="1">
      <c r="A7" s="9"/>
      <c r="B7" s="7"/>
      <c r="C7" s="7"/>
      <c r="D7" s="7"/>
      <c r="E7" s="7"/>
      <c r="F7" s="7"/>
      <c r="G7" s="7"/>
      <c r="H7" s="7"/>
      <c r="I7" s="7"/>
      <c r="J7" s="8"/>
    </row>
    <row r="8" spans="1:13" s="1" customFormat="1" ht="14.25" customHeight="1">
      <c r="A8" s="40" t="s">
        <v>2</v>
      </c>
      <c r="B8" s="4"/>
      <c r="C8" s="41" t="s">
        <v>3</v>
      </c>
      <c r="D8" s="4"/>
      <c r="E8" s="4"/>
      <c r="F8" s="41" t="s">
        <v>4</v>
      </c>
      <c r="G8" s="4"/>
      <c r="H8" s="41" t="s">
        <v>5</v>
      </c>
      <c r="I8" s="41" t="s">
        <v>6</v>
      </c>
      <c r="J8" s="6"/>
    </row>
    <row r="9" spans="1:13" s="1" customFormat="1" ht="14.25" customHeight="1" thickBot="1">
      <c r="A9" s="42" t="s">
        <v>7</v>
      </c>
      <c r="B9" s="22"/>
      <c r="C9" s="26" t="s">
        <v>8</v>
      </c>
      <c r="D9" s="22"/>
      <c r="E9" s="22"/>
      <c r="F9" s="26" t="s">
        <v>9</v>
      </c>
      <c r="G9" s="22"/>
      <c r="H9" s="43" t="s">
        <v>39</v>
      </c>
      <c r="I9" s="43" t="s">
        <v>39</v>
      </c>
      <c r="J9" s="23"/>
    </row>
    <row r="10" spans="1:13" s="1" customFormat="1" ht="14.25" customHeight="1">
      <c r="A10" s="40" t="s">
        <v>19</v>
      </c>
      <c r="B10" s="4"/>
      <c r="C10" s="41" t="s">
        <v>20</v>
      </c>
      <c r="D10" s="4"/>
      <c r="E10" s="4"/>
      <c r="F10" s="41" t="s">
        <v>21</v>
      </c>
      <c r="G10" s="41" t="s">
        <v>22</v>
      </c>
      <c r="H10" s="41" t="s">
        <v>23</v>
      </c>
      <c r="I10" s="4"/>
      <c r="J10" s="44" t="s">
        <v>24</v>
      </c>
    </row>
    <row r="11" spans="1:13" s="1" customFormat="1" ht="14.25" customHeight="1" thickBot="1">
      <c r="A11" s="25" t="s">
        <v>36</v>
      </c>
      <c r="B11" s="22"/>
      <c r="C11" s="26" t="s">
        <v>37</v>
      </c>
      <c r="D11" s="22"/>
      <c r="E11" s="22"/>
      <c r="F11" s="26" t="s">
        <v>37</v>
      </c>
      <c r="G11" s="26" t="s">
        <v>38</v>
      </c>
      <c r="H11" s="26" t="s">
        <v>40</v>
      </c>
      <c r="I11" s="22"/>
      <c r="J11" s="27" t="s">
        <v>37</v>
      </c>
    </row>
    <row r="12" spans="1:13" s="1" customFormat="1" ht="14.25" customHeight="1" thickBot="1">
      <c r="A12" s="52" t="s">
        <v>10</v>
      </c>
      <c r="B12" s="4"/>
      <c r="C12" s="53" t="s">
        <v>11</v>
      </c>
      <c r="D12" s="53" t="s">
        <v>12</v>
      </c>
      <c r="E12" s="54" t="s">
        <v>13</v>
      </c>
      <c r="F12" s="65" t="s">
        <v>14</v>
      </c>
      <c r="G12" s="66" t="s">
        <v>15</v>
      </c>
      <c r="H12" s="66" t="s">
        <v>16</v>
      </c>
      <c r="I12" s="66" t="s">
        <v>17</v>
      </c>
      <c r="J12" s="67" t="s">
        <v>18</v>
      </c>
    </row>
    <row r="13" spans="1:13" s="1" customFormat="1" ht="14.25" customHeight="1">
      <c r="A13" s="37" t="s">
        <v>27</v>
      </c>
      <c r="B13" s="4"/>
      <c r="C13" s="55">
        <v>50080</v>
      </c>
      <c r="D13" s="64">
        <v>30172.48</v>
      </c>
      <c r="E13" s="56">
        <v>0</v>
      </c>
      <c r="F13" s="13">
        <v>0</v>
      </c>
      <c r="G13" s="13">
        <v>0</v>
      </c>
      <c r="H13" s="13">
        <v>0</v>
      </c>
      <c r="I13" s="15">
        <f>ROUND(+D13*0.75,0)</f>
        <v>22629</v>
      </c>
      <c r="J13" s="14">
        <v>0</v>
      </c>
    </row>
    <row r="14" spans="1:13" s="1" customFormat="1" ht="14.25" customHeight="1">
      <c r="A14" s="12" t="s">
        <v>46</v>
      </c>
      <c r="B14" s="7"/>
      <c r="C14" s="57">
        <v>50085</v>
      </c>
      <c r="D14" s="47">
        <v>41590.6</v>
      </c>
      <c r="E14" s="59">
        <v>0</v>
      </c>
      <c r="F14" s="13">
        <v>0</v>
      </c>
      <c r="G14" s="13">
        <v>0</v>
      </c>
      <c r="H14" s="13">
        <v>0</v>
      </c>
      <c r="I14" s="15">
        <f>-IF(D14*0.83*0.5&gt;16875,D14*0.83*0.5,16875)</f>
        <v>-17260.098999999998</v>
      </c>
      <c r="J14" s="14">
        <v>0</v>
      </c>
      <c r="M14" s="51"/>
    </row>
    <row r="15" spans="1:13" s="1" customFormat="1" ht="14.25" customHeight="1">
      <c r="A15" s="12" t="s">
        <v>25</v>
      </c>
      <c r="B15" s="7"/>
      <c r="C15" s="57">
        <v>20004</v>
      </c>
      <c r="D15" s="58">
        <v>2.5</v>
      </c>
      <c r="E15" s="59">
        <v>0</v>
      </c>
      <c r="F15" s="13">
        <v>0</v>
      </c>
      <c r="G15" s="13">
        <f>+I13*0.025</f>
        <v>565.72500000000002</v>
      </c>
      <c r="H15" s="13">
        <v>0</v>
      </c>
      <c r="I15" s="13">
        <v>0</v>
      </c>
      <c r="J15" s="14">
        <v>0</v>
      </c>
    </row>
    <row r="16" spans="1:13" s="1" customFormat="1" ht="14.25" customHeight="1">
      <c r="A16" s="12" t="s">
        <v>33</v>
      </c>
      <c r="B16" s="7"/>
      <c r="C16" s="57">
        <v>20006</v>
      </c>
      <c r="D16" s="58">
        <v>3</v>
      </c>
      <c r="E16" s="59">
        <v>0</v>
      </c>
      <c r="F16" s="13">
        <v>0</v>
      </c>
      <c r="G16" s="13">
        <f>+I13*0.03</f>
        <v>678.87</v>
      </c>
      <c r="H16" s="13">
        <v>0</v>
      </c>
      <c r="I16" s="13">
        <v>0</v>
      </c>
      <c r="J16" s="14">
        <v>0</v>
      </c>
    </row>
    <row r="17" spans="1:10" s="1" customFormat="1" ht="14.25" customHeight="1" thickBot="1">
      <c r="A17" s="20" t="s">
        <v>26</v>
      </c>
      <c r="B17" s="22"/>
      <c r="C17" s="60">
        <v>20008</v>
      </c>
      <c r="D17" s="62">
        <v>1</v>
      </c>
      <c r="E17" s="61">
        <v>0</v>
      </c>
      <c r="F17" s="38">
        <v>0</v>
      </c>
      <c r="G17" s="38">
        <f>+I13*0.01</f>
        <v>226.29</v>
      </c>
      <c r="H17" s="38">
        <v>0</v>
      </c>
      <c r="I17" s="38">
        <v>0</v>
      </c>
      <c r="J17" s="39">
        <v>0</v>
      </c>
    </row>
    <row r="18" spans="1:10" ht="14.25" customHeight="1">
      <c r="A18" s="10"/>
      <c r="B18" s="16"/>
      <c r="C18" s="49" t="s">
        <v>28</v>
      </c>
      <c r="D18" s="28"/>
      <c r="E18" s="28"/>
      <c r="F18" s="13">
        <v>0</v>
      </c>
      <c r="G18" s="15">
        <f>SUM(G15:G17)</f>
        <v>1470.885</v>
      </c>
      <c r="H18" s="13">
        <v>0</v>
      </c>
      <c r="I18" s="15">
        <f>SUM(I13:I17)</f>
        <v>5368.9010000000017</v>
      </c>
      <c r="J18" s="14">
        <v>0</v>
      </c>
    </row>
    <row r="19" spans="1:10" ht="14.25" customHeight="1">
      <c r="A19" s="10" t="s">
        <v>29</v>
      </c>
      <c r="B19" s="17">
        <f>+I18-G18</f>
        <v>3898.0160000000014</v>
      </c>
      <c r="C19" s="11"/>
      <c r="D19" s="28"/>
      <c r="E19" s="28"/>
      <c r="F19" s="18"/>
      <c r="G19" s="17"/>
      <c r="H19" s="18"/>
      <c r="I19" s="17"/>
      <c r="J19" s="19"/>
    </row>
    <row r="20" spans="1:10" ht="14.25" customHeight="1">
      <c r="A20" s="30"/>
      <c r="B20" s="28"/>
      <c r="C20" s="28"/>
      <c r="D20" s="28"/>
      <c r="E20" s="28"/>
      <c r="F20" s="50"/>
      <c r="G20" s="28"/>
      <c r="H20" s="28"/>
      <c r="I20" s="28"/>
      <c r="J20" s="29"/>
    </row>
    <row r="21" spans="1:10" s="1" customFormat="1" ht="14.25" customHeight="1" thickBot="1">
      <c r="A21" s="20" t="s">
        <v>30</v>
      </c>
      <c r="B21" s="21" t="s">
        <v>31</v>
      </c>
      <c r="C21" s="21"/>
      <c r="D21" s="22"/>
      <c r="E21" s="22"/>
      <c r="F21" s="22"/>
      <c r="G21" s="22"/>
      <c r="H21" s="22"/>
      <c r="I21" s="22"/>
      <c r="J21" s="23"/>
    </row>
    <row r="22" spans="1:10" s="1" customFormat="1" ht="14.25" customHeight="1">
      <c r="A22" s="46"/>
      <c r="B22" s="46"/>
      <c r="C22" s="46"/>
      <c r="D22" s="7"/>
      <c r="E22" s="7"/>
      <c r="F22" s="7"/>
      <c r="G22" s="7"/>
      <c r="H22" s="7"/>
      <c r="I22" s="7"/>
      <c r="J22" s="7"/>
    </row>
    <row r="23" spans="1:10" s="1" customFormat="1" ht="14.25" customHeight="1">
      <c r="A23" s="46" t="s">
        <v>43</v>
      </c>
      <c r="B23" s="46"/>
      <c r="C23" s="46"/>
      <c r="D23" s="7"/>
      <c r="E23" s="7"/>
      <c r="F23" s="7"/>
      <c r="G23" s="7"/>
      <c r="H23" s="7"/>
      <c r="I23" s="7"/>
      <c r="J23" s="7"/>
    </row>
    <row r="24" spans="1:10">
      <c r="A24" s="63" t="s">
        <v>45</v>
      </c>
    </row>
    <row r="25" spans="1:10" s="45" customFormat="1" ht="15" customHeight="1"/>
    <row r="26" spans="1:10" s="45" customFormat="1" ht="14.25" customHeight="1"/>
    <row r="27" spans="1:10" ht="14.25" customHeight="1" thickBot="1"/>
    <row r="28" spans="1:10" ht="23.25" customHeight="1" thickBot="1">
      <c r="A28" s="2">
        <v>1</v>
      </c>
      <c r="B28" s="3" t="s">
        <v>0</v>
      </c>
      <c r="C28" s="5" t="s">
        <v>1</v>
      </c>
      <c r="D28" s="32"/>
      <c r="E28" s="32"/>
      <c r="F28" s="5" t="s">
        <v>42</v>
      </c>
      <c r="G28" s="32"/>
      <c r="H28" s="32"/>
      <c r="I28" s="32"/>
      <c r="J28" s="33"/>
    </row>
    <row r="29" spans="1:10" ht="14.25" customHeight="1">
      <c r="A29" s="24" t="s">
        <v>34</v>
      </c>
      <c r="B29" s="4"/>
      <c r="C29" s="4"/>
      <c r="D29" s="4"/>
      <c r="E29" s="4"/>
      <c r="F29" s="4"/>
      <c r="G29" s="4"/>
      <c r="H29" s="4"/>
      <c r="I29" s="4"/>
      <c r="J29" s="6"/>
    </row>
    <row r="30" spans="1:10" ht="14.25" customHeight="1">
      <c r="A30" s="9" t="s">
        <v>35</v>
      </c>
      <c r="B30" s="7"/>
      <c r="C30" s="7"/>
      <c r="D30" s="7"/>
      <c r="E30" s="7"/>
      <c r="F30" s="7"/>
      <c r="G30" s="7"/>
      <c r="H30" s="7"/>
      <c r="I30" s="7"/>
      <c r="J30" s="8"/>
    </row>
    <row r="31" spans="1:10" ht="14.25" customHeight="1" thickBot="1">
      <c r="A31" s="9"/>
      <c r="B31" s="7"/>
      <c r="C31" s="7"/>
      <c r="D31" s="7"/>
      <c r="E31" s="7"/>
      <c r="F31" s="7"/>
      <c r="G31" s="7"/>
      <c r="H31" s="7"/>
      <c r="I31" s="7"/>
      <c r="J31" s="8"/>
    </row>
    <row r="32" spans="1:10" ht="14.25" customHeight="1">
      <c r="A32" s="40" t="s">
        <v>2</v>
      </c>
      <c r="B32" s="4"/>
      <c r="C32" s="41" t="s">
        <v>3</v>
      </c>
      <c r="D32" s="4"/>
      <c r="E32" s="4"/>
      <c r="F32" s="41" t="s">
        <v>4</v>
      </c>
      <c r="G32" s="4"/>
      <c r="H32" s="41" t="s">
        <v>5</v>
      </c>
      <c r="I32" s="41" t="s">
        <v>6</v>
      </c>
      <c r="J32" s="6"/>
    </row>
    <row r="33" spans="1:10" ht="14.25" customHeight="1" thickBot="1">
      <c r="A33" s="42" t="s">
        <v>7</v>
      </c>
      <c r="B33" s="22"/>
      <c r="C33" s="26" t="s">
        <v>8</v>
      </c>
      <c r="D33" s="22"/>
      <c r="E33" s="22"/>
      <c r="F33" s="26" t="s">
        <v>9</v>
      </c>
      <c r="G33" s="22"/>
      <c r="H33" s="43" t="s">
        <v>39</v>
      </c>
      <c r="I33" s="43" t="s">
        <v>39</v>
      </c>
      <c r="J33" s="23"/>
    </row>
    <row r="34" spans="1:10" ht="14.25" customHeight="1">
      <c r="A34" s="40" t="s">
        <v>19</v>
      </c>
      <c r="B34" s="4"/>
      <c r="C34" s="41" t="s">
        <v>20</v>
      </c>
      <c r="D34" s="4"/>
      <c r="E34" s="4"/>
      <c r="F34" s="41" t="s">
        <v>21</v>
      </c>
      <c r="G34" s="41" t="s">
        <v>22</v>
      </c>
      <c r="H34" s="41" t="s">
        <v>23</v>
      </c>
      <c r="I34" s="4"/>
      <c r="J34" s="44" t="s">
        <v>24</v>
      </c>
    </row>
    <row r="35" spans="1:10" ht="14.25" customHeight="1" thickBot="1">
      <c r="A35" s="25" t="s">
        <v>39</v>
      </c>
      <c r="B35" s="26"/>
      <c r="C35" s="35" t="s">
        <v>38</v>
      </c>
      <c r="D35" s="35"/>
      <c r="E35" s="35"/>
      <c r="F35" s="26" t="s">
        <v>38</v>
      </c>
      <c r="G35" s="26" t="s">
        <v>38</v>
      </c>
      <c r="H35" s="26" t="s">
        <v>32</v>
      </c>
      <c r="I35" s="31"/>
      <c r="J35" s="27" t="s">
        <v>37</v>
      </c>
    </row>
    <row r="36" spans="1:10" s="1" customFormat="1" ht="14.25" customHeight="1" thickBot="1">
      <c r="A36" s="52" t="s">
        <v>10</v>
      </c>
      <c r="B36" s="4"/>
      <c r="C36" s="53" t="s">
        <v>11</v>
      </c>
      <c r="D36" s="53" t="s">
        <v>12</v>
      </c>
      <c r="E36" s="54" t="s">
        <v>13</v>
      </c>
      <c r="F36" s="65" t="s">
        <v>14</v>
      </c>
      <c r="G36" s="66" t="s">
        <v>15</v>
      </c>
      <c r="H36" s="66" t="s">
        <v>16</v>
      </c>
      <c r="I36" s="66" t="s">
        <v>17</v>
      </c>
      <c r="J36" s="67" t="s">
        <v>18</v>
      </c>
    </row>
    <row r="37" spans="1:10" ht="14.25" customHeight="1">
      <c r="A37" s="37" t="s">
        <v>27</v>
      </c>
      <c r="B37" s="32"/>
      <c r="C37" s="55">
        <v>50080</v>
      </c>
      <c r="D37" s="64">
        <v>27700.5</v>
      </c>
      <c r="E37" s="56">
        <v>0</v>
      </c>
      <c r="F37" s="13">
        <v>0</v>
      </c>
      <c r="G37" s="13">
        <v>0</v>
      </c>
      <c r="H37" s="13">
        <v>0</v>
      </c>
      <c r="I37" s="15">
        <f>ROUND(+D37*0.75,0)</f>
        <v>20775</v>
      </c>
      <c r="J37" s="14">
        <v>0</v>
      </c>
    </row>
    <row r="38" spans="1:10" ht="14.25" customHeight="1">
      <c r="A38" s="12" t="s">
        <v>46</v>
      </c>
      <c r="B38" s="34"/>
      <c r="C38" s="57">
        <v>50085</v>
      </c>
      <c r="D38" s="47">
        <v>38148.050000000003</v>
      </c>
      <c r="E38" s="59">
        <v>0</v>
      </c>
      <c r="F38" s="13">
        <v>0</v>
      </c>
      <c r="G38" s="13">
        <v>0</v>
      </c>
      <c r="H38" s="13">
        <v>0</v>
      </c>
      <c r="I38" s="15">
        <f>-IF(D38*0.83*0.5&gt;16875,D38*0.83*0.5,16875)</f>
        <v>-16875</v>
      </c>
      <c r="J38" s="14">
        <v>0</v>
      </c>
    </row>
    <row r="39" spans="1:10" ht="14.25" customHeight="1">
      <c r="A39" s="12" t="s">
        <v>25</v>
      </c>
      <c r="B39" s="34"/>
      <c r="C39" s="57">
        <v>20004</v>
      </c>
      <c r="D39" s="58">
        <v>2.5</v>
      </c>
      <c r="E39" s="59">
        <v>0</v>
      </c>
      <c r="F39" s="13">
        <v>0</v>
      </c>
      <c r="G39" s="13">
        <f>+I37*0.025</f>
        <v>519.375</v>
      </c>
      <c r="H39" s="13">
        <v>0</v>
      </c>
      <c r="I39" s="13">
        <v>0</v>
      </c>
      <c r="J39" s="14">
        <v>0</v>
      </c>
    </row>
    <row r="40" spans="1:10" ht="14.25" customHeight="1">
      <c r="A40" s="12" t="s">
        <v>33</v>
      </c>
      <c r="B40" s="34"/>
      <c r="C40" s="57">
        <v>20006</v>
      </c>
      <c r="D40" s="58">
        <v>3</v>
      </c>
      <c r="E40" s="59">
        <v>0</v>
      </c>
      <c r="F40" s="13">
        <v>0</v>
      </c>
      <c r="G40" s="13">
        <f>+I37*0.03</f>
        <v>623.25</v>
      </c>
      <c r="H40" s="13">
        <v>0</v>
      </c>
      <c r="I40" s="13">
        <v>0</v>
      </c>
      <c r="J40" s="14">
        <v>0</v>
      </c>
    </row>
    <row r="41" spans="1:10" ht="14.25" customHeight="1" thickBot="1">
      <c r="A41" s="20" t="s">
        <v>26</v>
      </c>
      <c r="B41" s="35"/>
      <c r="C41" s="60">
        <v>20008</v>
      </c>
      <c r="D41" s="62">
        <v>1</v>
      </c>
      <c r="E41" s="61">
        <v>0</v>
      </c>
      <c r="F41" s="38">
        <v>0</v>
      </c>
      <c r="G41" s="38">
        <f>+I37*0.01</f>
        <v>207.75</v>
      </c>
      <c r="H41" s="38">
        <v>0</v>
      </c>
      <c r="I41" s="38">
        <v>0</v>
      </c>
      <c r="J41" s="39">
        <v>0</v>
      </c>
    </row>
    <row r="42" spans="1:10" ht="14.25" customHeight="1">
      <c r="A42" s="10"/>
      <c r="B42" s="16"/>
      <c r="C42" s="49" t="s">
        <v>28</v>
      </c>
      <c r="D42" s="28"/>
      <c r="E42" s="28"/>
      <c r="F42" s="13">
        <v>0</v>
      </c>
      <c r="G42" s="15">
        <f>SUM(G39:G41)</f>
        <v>1350.375</v>
      </c>
      <c r="H42" s="13">
        <v>0</v>
      </c>
      <c r="I42" s="15">
        <f>SUM(I37:I41)</f>
        <v>3900</v>
      </c>
      <c r="J42" s="14">
        <v>0</v>
      </c>
    </row>
    <row r="43" spans="1:10" ht="14.25" customHeight="1">
      <c r="A43" s="10" t="s">
        <v>29</v>
      </c>
      <c r="B43" s="17">
        <f>+I42-G42</f>
        <v>2549.625</v>
      </c>
      <c r="C43" s="11"/>
      <c r="D43" s="28"/>
      <c r="E43" s="28"/>
      <c r="F43" s="18"/>
      <c r="G43" s="17"/>
      <c r="H43" s="18"/>
      <c r="I43" s="17"/>
      <c r="J43" s="19"/>
    </row>
    <row r="44" spans="1:10" ht="14.25" customHeight="1">
      <c r="A44" s="30"/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4.25" customHeight="1" thickBot="1">
      <c r="A45" s="20" t="s">
        <v>30</v>
      </c>
      <c r="B45" s="21" t="s">
        <v>31</v>
      </c>
      <c r="C45" s="21"/>
      <c r="D45" s="35"/>
      <c r="E45" s="35"/>
      <c r="F45" s="35"/>
      <c r="G45" s="35"/>
      <c r="H45" s="35"/>
      <c r="I45" s="35"/>
      <c r="J45" s="36"/>
    </row>
    <row r="46" spans="1:10" ht="14.25" customHeight="1">
      <c r="A46" s="46"/>
      <c r="B46" s="46"/>
      <c r="C46" s="46"/>
      <c r="D46" s="34"/>
      <c r="E46" s="34"/>
      <c r="F46" s="34"/>
      <c r="G46" s="34"/>
      <c r="H46" s="34"/>
      <c r="I46" s="34"/>
      <c r="J46" s="34"/>
    </row>
    <row r="47" spans="1:10" ht="14.25" customHeight="1">
      <c r="A47" s="46" t="s">
        <v>43</v>
      </c>
      <c r="B47" s="46"/>
      <c r="C47" s="46"/>
      <c r="D47" s="34"/>
      <c r="E47" s="34"/>
      <c r="F47" s="34"/>
      <c r="G47" s="34"/>
      <c r="H47" s="34"/>
      <c r="I47" s="34"/>
      <c r="J47" s="34"/>
    </row>
    <row r="48" spans="1:10">
      <c r="A48" s="63" t="s">
        <v>45</v>
      </c>
    </row>
    <row r="49" s="45" customFormat="1" ht="14.25" customHeight="1"/>
    <row r="50" s="45" customFormat="1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RESTO PAIS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Operador</cp:lastModifiedBy>
  <dcterms:created xsi:type="dcterms:W3CDTF">2020-05-02T20:02:34Z</dcterms:created>
  <dcterms:modified xsi:type="dcterms:W3CDTF">2020-05-05T17:41:42Z</dcterms:modified>
</cp:coreProperties>
</file>